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0" windowHeight="643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<sst xmlns="http://schemas.openxmlformats.org/spreadsheetml/2006/main" count="81" uniqueCount="45">
  <si>
    <t>单体名称</t>
  </si>
  <si>
    <t>桩基型号</t>
  </si>
  <si>
    <t>桩顶标高（相对标高）</t>
  </si>
  <si>
    <t>桩基根数</t>
  </si>
  <si>
    <t>桩长（m）</t>
  </si>
  <si>
    <t>桩基图集</t>
  </si>
  <si>
    <t>主厂房扩建，钻孔灌注桩（单桩承载力特征值为2200kN）</t>
  </si>
  <si>
    <r>
      <rPr>
        <sz val="10"/>
        <rFont val="宋体"/>
        <charset val="134"/>
        <scheme val="minor"/>
      </rPr>
      <t>YZ700-48-4</t>
    </r>
    <r>
      <rPr>
        <sz val="10"/>
        <color theme="1"/>
        <rFont val="宋体"/>
        <charset val="134"/>
        <scheme val="minor"/>
      </rPr>
      <t>，48/E-C30</t>
    </r>
  </si>
  <si>
    <t>-2.950</t>
  </si>
  <si>
    <r>
      <rPr>
        <sz val="9"/>
        <rFont val="宋体"/>
        <charset val="134"/>
        <scheme val="minor"/>
      </rPr>
      <t>《钢筋混凝土灌注桩》</t>
    </r>
    <r>
      <rPr>
        <sz val="9"/>
        <color theme="1"/>
        <rFont val="宋体"/>
        <charset val="134"/>
        <scheme val="minor"/>
      </rPr>
      <t>22G813</t>
    </r>
  </si>
  <si>
    <t>化水车间（二），钻孔灌注桩（单桩承载力特征值为1200kN）</t>
  </si>
  <si>
    <r>
      <rPr>
        <sz val="10"/>
        <rFont val="宋体"/>
        <charset val="134"/>
        <scheme val="minor"/>
      </rPr>
      <t>YZ700-32-4</t>
    </r>
    <r>
      <rPr>
        <sz val="10"/>
        <color theme="1"/>
        <rFont val="宋体"/>
        <charset val="134"/>
        <scheme val="minor"/>
      </rPr>
      <t>，32/E-C30</t>
    </r>
  </si>
  <si>
    <t>-2.450</t>
  </si>
  <si>
    <t>清水箱，钻孔灌注桩（单桩承载力特征值为1200kN）</t>
  </si>
  <si>
    <t>YZ700-32-4，32/E-C30</t>
  </si>
  <si>
    <t>-0.950</t>
  </si>
  <si>
    <t>化水其他设备基础，钻孔灌注桩（单桩承载力特征值为1200kN）</t>
  </si>
  <si>
    <t>#1室内贮煤场，钻孔灌注桩（单桩承载力特征值为2200kN）</t>
  </si>
  <si>
    <t>检修车间及控制楼，钻孔灌注桩（单桩承载力特征值为2200kN）</t>
  </si>
  <si>
    <t>天桥，钻孔灌注桩（单桩承载力特征值为1200kN）</t>
  </si>
  <si>
    <t>#2脱硫综合楼，钻孔灌注桩（单桩承载力特征值为2200kN）</t>
  </si>
  <si>
    <t>-2.150</t>
  </si>
  <si>
    <r>
      <t>《钢筋混凝土灌注桩》</t>
    </r>
    <r>
      <rPr>
        <sz val="9"/>
        <color theme="1"/>
        <rFont val="宋体"/>
        <charset val="134"/>
        <scheme val="minor"/>
      </rPr>
      <t>22G813</t>
    </r>
  </si>
  <si>
    <t>除尘器，钻孔灌注桩（单桩承载力特征值为1200kN）</t>
  </si>
  <si>
    <t>-1.950</t>
  </si>
  <si>
    <t>引风机棚和引风机基础，钻孔灌注桩（单桩承载力特征值为1200kN）</t>
  </si>
  <si>
    <t>#4吸收塔，钻孔灌注桩（单桩承载力特征值为2200kN）</t>
  </si>
  <si>
    <t>脱硫废水处理站，钻孔灌注桩（单桩承载力特征值为2200kN）</t>
  </si>
  <si>
    <t>其他设备基础，钻孔灌注桩（单桩承载力特征值为2200kN）</t>
  </si>
  <si>
    <t>主变,钻孔灌注桩（单桩承载力特征值为1200kN）</t>
  </si>
  <si>
    <t>检测试验厂房，预制桩（单桩承载力特征值为1800kN）</t>
  </si>
  <si>
    <r>
      <rPr>
        <sz val="10"/>
        <rFont val="宋体"/>
        <charset val="134"/>
        <scheme val="minor"/>
      </rPr>
      <t>PHC-600</t>
    </r>
    <r>
      <rPr>
        <sz val="10"/>
        <color theme="1"/>
        <rFont val="宋体"/>
        <charset val="134"/>
        <scheme val="minor"/>
      </rPr>
      <t>（110）AB-48</t>
    </r>
  </si>
  <si>
    <r>
      <t>《先张法预应力混凝土管桩》</t>
    </r>
    <r>
      <rPr>
        <sz val="9"/>
        <color theme="1"/>
        <rFont val="宋体"/>
        <charset val="134"/>
        <scheme val="minor"/>
      </rPr>
      <t>23G409</t>
    </r>
  </si>
  <si>
    <t>#2渣库，预制桩（单桩承载力特征值为1800kN）</t>
  </si>
  <si>
    <t>PHC-600（110）AB-48</t>
  </si>
  <si>
    <t>-2.250</t>
  </si>
  <si>
    <r>
      <rPr>
        <sz val="9"/>
        <rFont val="宋体"/>
        <charset val="134"/>
        <scheme val="minor"/>
      </rPr>
      <t>《先张法预应力混凝土管桩》</t>
    </r>
    <r>
      <rPr>
        <sz val="9"/>
        <color theme="1"/>
        <rFont val="宋体"/>
        <charset val="134"/>
        <scheme val="minor"/>
      </rPr>
      <t>23G409</t>
    </r>
  </si>
  <si>
    <t>#2灰库，预制桩（单桩承载力特征值为1800kN）</t>
  </si>
  <si>
    <t>48m钻孔灌注桩根数</t>
  </si>
  <si>
    <t>钻孔灌注桩总长度</t>
  </si>
  <si>
    <t>32m钻孔灌注桩根数</t>
  </si>
  <si>
    <t>预制桩总长度</t>
  </si>
  <si>
    <t>48m预制桩根数</t>
  </si>
  <si>
    <t>总长度</t>
  </si>
  <si>
    <t>总根数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</si>
</sst>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微软雅黑"/>
      <charset val="134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6" borderId="8" applyNumberFormat="0" applyAlignment="0" applyProtection="0">
      <alignment vertical="center"/>
    </xf>
    <xf numFmtId="0" fontId="14" fillId="7" borderId="9" applyNumberFormat="0" applyAlignment="0" applyProtection="0">
      <alignment vertical="center"/>
    </xf>
    <xf numFmtId="0" fontId="15" fillId="7" borderId="8" applyNumberFormat="0" applyAlignment="0" applyProtection="0">
      <alignment vertical="center"/>
    </xf>
    <xf numFmtId="0" fontId="16" fillId="8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4" fillId="0" borderId="0"/>
    <xf numFmtId="0" fontId="24" fillId="0" borderId="0"/>
  </cellStyleXfs>
  <cellXfs count="2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76" fontId="2" fillId="2" borderId="1" xfId="49" applyNumberFormat="1" applyFont="1" applyFill="1" applyBorder="1" applyAlignment="1">
      <alignment horizontal="center" vertical="center" wrapText="1"/>
    </xf>
    <xf numFmtId="49" fontId="3" fillId="2" borderId="1" xfId="49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 wrapText="1"/>
    </xf>
    <xf numFmtId="177" fontId="4" fillId="2" borderId="1" xfId="0" applyNumberFormat="1" applyFont="1" applyFill="1" applyBorder="1" applyAlignment="1">
      <alignment horizontal="center" vertical="center" wrapText="1"/>
    </xf>
    <xf numFmtId="49" fontId="2" fillId="3" borderId="1" xfId="50" applyNumberFormat="1" applyFont="1" applyFill="1" applyBorder="1" applyAlignment="1">
      <alignment horizontal="center" vertical="center" wrapText="1"/>
    </xf>
    <xf numFmtId="49" fontId="3" fillId="3" borderId="1" xfId="49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 wrapText="1"/>
    </xf>
    <xf numFmtId="177" fontId="4" fillId="3" borderId="1" xfId="0" applyNumberFormat="1" applyFont="1" applyFill="1" applyBorder="1" applyAlignment="1">
      <alignment horizontal="center" vertical="center" wrapText="1"/>
    </xf>
    <xf numFmtId="49" fontId="2" fillId="2" borderId="1" xfId="50" applyNumberFormat="1" applyFont="1" applyFill="1" applyBorder="1" applyAlignment="1">
      <alignment horizontal="center" vertical="center" wrapText="1"/>
    </xf>
    <xf numFmtId="49" fontId="2" fillId="4" borderId="1" xfId="50" applyNumberFormat="1" applyFont="1" applyFill="1" applyBorder="1" applyAlignment="1">
      <alignment horizontal="center" vertical="center" wrapText="1"/>
    </xf>
    <xf numFmtId="49" fontId="3" fillId="4" borderId="1" xfId="49" applyNumberFormat="1" applyFont="1" applyFill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177" fontId="2" fillId="4" borderId="1" xfId="0" applyNumberFormat="1" applyFont="1" applyFill="1" applyBorder="1" applyAlignment="1">
      <alignment horizontal="center" vertical="center"/>
    </xf>
    <xf numFmtId="177" fontId="2" fillId="4" borderId="1" xfId="0" applyNumberFormat="1" applyFont="1" applyFill="1" applyBorder="1" applyAlignment="1">
      <alignment horizontal="center" vertical="center" wrapText="1"/>
    </xf>
    <xf numFmtId="177" fontId="4" fillId="4" borderId="1" xfId="0" applyNumberFormat="1" applyFont="1" applyFill="1" applyBorder="1" applyAlignment="1">
      <alignment horizontal="center" vertical="center" wrapText="1"/>
    </xf>
    <xf numFmtId="49" fontId="3" fillId="4" borderId="2" xfId="49" applyNumberFormat="1" applyFon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>
      <alignment horizontal="center" vertical="center"/>
    </xf>
    <xf numFmtId="177" fontId="4" fillId="0" borderId="0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49" fontId="2" fillId="2" borderId="4" xfId="50" applyNumberFormat="1" applyFont="1" applyFill="1" applyBorder="1" applyAlignment="1">
      <alignment horizontal="center" vertical="center" wrapText="1"/>
    </xf>
    <xf numFmtId="0" fontId="0" fillId="2" borderId="1" xfId="0" applyFill="1" applyBorder="1">
      <alignment vertical="center"/>
    </xf>
    <xf numFmtId="0" fontId="0" fillId="2" borderId="1" xfId="0" applyFill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2 2" xfId="49"/>
    <cellStyle name="常规 27 2 2" xfId="50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1"/>
  <sheetViews>
    <sheetView tabSelected="1" topLeftCell="A2" workbookViewId="0">
      <selection activeCell="F9" sqref="F9"/>
    </sheetView>
  </sheetViews>
  <sheetFormatPr defaultColWidth="9" defaultRowHeight="14" outlineLevelCol="7"/>
  <cols>
    <col min="1" max="1" width="47.8727272727273" customWidth="1"/>
    <col min="2" max="2" width="21.8636363636364" customWidth="1"/>
    <col min="3" max="3" width="9.76363636363636" customWidth="1"/>
    <col min="4" max="4" width="8.66363636363636" customWidth="1"/>
    <col min="5" max="5" width="11.4818181818182" customWidth="1"/>
    <col min="6" max="6" width="26.9545454545455" customWidth="1"/>
    <col min="7" max="7" width="11.4090909090909" customWidth="1"/>
  </cols>
  <sheetData>
    <row r="1" ht="39" customHeight="1" spans="1: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ht="31" customHeight="1" spans="1:6">
      <c r="A2" s="2" t="s">
        <v>6</v>
      </c>
      <c r="B2" s="3" t="s">
        <v>7</v>
      </c>
      <c r="C2" s="4" t="s">
        <v>8</v>
      </c>
      <c r="D2" s="5">
        <v>169</v>
      </c>
      <c r="E2" s="6">
        <f>48*D2</f>
        <v>8112</v>
      </c>
      <c r="F2" s="7" t="s">
        <v>9</v>
      </c>
    </row>
    <row r="3" spans="1:6">
      <c r="A3" s="8" t="s">
        <v>10</v>
      </c>
      <c r="B3" s="9" t="s">
        <v>11</v>
      </c>
      <c r="C3" s="10" t="s">
        <v>12</v>
      </c>
      <c r="D3" s="11">
        <v>43</v>
      </c>
      <c r="E3" s="12">
        <f>32*D3</f>
        <v>1376</v>
      </c>
      <c r="F3" s="13" t="s">
        <v>9</v>
      </c>
    </row>
    <row r="4" spans="1:6">
      <c r="A4" s="8" t="s">
        <v>13</v>
      </c>
      <c r="B4" s="9" t="s">
        <v>14</v>
      </c>
      <c r="C4" s="10" t="s">
        <v>15</v>
      </c>
      <c r="D4" s="11">
        <v>25</v>
      </c>
      <c r="E4" s="12">
        <f>32*D4</f>
        <v>800</v>
      </c>
      <c r="F4" s="13" t="s">
        <v>9</v>
      </c>
    </row>
    <row r="5" spans="1:6">
      <c r="A5" s="8" t="s">
        <v>16</v>
      </c>
      <c r="B5" s="9" t="s">
        <v>14</v>
      </c>
      <c r="C5" s="10" t="s">
        <v>15</v>
      </c>
      <c r="D5" s="11">
        <v>27</v>
      </c>
      <c r="E5" s="12">
        <f>32*D5</f>
        <v>864</v>
      </c>
      <c r="F5" s="13" t="s">
        <v>9</v>
      </c>
    </row>
    <row r="6" spans="1:6">
      <c r="A6" s="14" t="s">
        <v>17</v>
      </c>
      <c r="B6" s="3" t="s">
        <v>7</v>
      </c>
      <c r="C6" s="4" t="s">
        <v>12</v>
      </c>
      <c r="D6" s="5">
        <v>70</v>
      </c>
      <c r="E6" s="6">
        <f>48*D6</f>
        <v>3360</v>
      </c>
      <c r="F6" s="7" t="s">
        <v>9</v>
      </c>
    </row>
    <row r="7" spans="1:6">
      <c r="A7" s="14" t="s">
        <v>18</v>
      </c>
      <c r="B7" s="3" t="s">
        <v>7</v>
      </c>
      <c r="C7" s="4" t="s">
        <v>12</v>
      </c>
      <c r="D7" s="5">
        <v>59</v>
      </c>
      <c r="E7" s="6">
        <f>48*D7</f>
        <v>2832</v>
      </c>
      <c r="F7" s="7" t="s">
        <v>9</v>
      </c>
    </row>
    <row r="8" spans="1:6">
      <c r="A8" s="8" t="s">
        <v>19</v>
      </c>
      <c r="B8" s="9" t="s">
        <v>14</v>
      </c>
      <c r="C8" s="10" t="s">
        <v>12</v>
      </c>
      <c r="D8" s="11">
        <v>8</v>
      </c>
      <c r="E8" s="12">
        <f>32*D8</f>
        <v>256</v>
      </c>
      <c r="F8" s="13" t="s">
        <v>9</v>
      </c>
    </row>
    <row r="9" spans="1:6">
      <c r="A9" s="14" t="s">
        <v>20</v>
      </c>
      <c r="B9" s="3" t="s">
        <v>7</v>
      </c>
      <c r="C9" s="4" t="s">
        <v>21</v>
      </c>
      <c r="D9" s="5">
        <v>34</v>
      </c>
      <c r="E9" s="6">
        <f>48*D9</f>
        <v>1632</v>
      </c>
      <c r="F9" s="7" t="s">
        <v>22</v>
      </c>
    </row>
    <row r="10" spans="1:6">
      <c r="A10" s="8" t="s">
        <v>23</v>
      </c>
      <c r="B10" s="9" t="s">
        <v>14</v>
      </c>
      <c r="C10" s="10" t="s">
        <v>24</v>
      </c>
      <c r="D10" s="11">
        <v>24</v>
      </c>
      <c r="E10" s="12">
        <f>32*D10</f>
        <v>768</v>
      </c>
      <c r="F10" s="13" t="s">
        <v>9</v>
      </c>
    </row>
    <row r="11" ht="26" spans="1:6">
      <c r="A11" s="8" t="s">
        <v>25</v>
      </c>
      <c r="B11" s="9" t="s">
        <v>14</v>
      </c>
      <c r="C11" s="10" t="s">
        <v>24</v>
      </c>
      <c r="D11" s="11">
        <v>18</v>
      </c>
      <c r="E11" s="12">
        <f>32*D11</f>
        <v>576</v>
      </c>
      <c r="F11" s="13" t="s">
        <v>9</v>
      </c>
    </row>
    <row r="12" spans="1:6">
      <c r="A12" s="14" t="s">
        <v>26</v>
      </c>
      <c r="B12" s="3" t="s">
        <v>7</v>
      </c>
      <c r="C12" s="4" t="s">
        <v>8</v>
      </c>
      <c r="D12" s="5">
        <v>20</v>
      </c>
      <c r="E12" s="6">
        <f>48*D12</f>
        <v>960</v>
      </c>
      <c r="F12" s="7" t="s">
        <v>9</v>
      </c>
    </row>
    <row r="13" spans="1:6">
      <c r="A13" s="14" t="s">
        <v>27</v>
      </c>
      <c r="B13" s="3" t="s">
        <v>7</v>
      </c>
      <c r="C13" s="4" t="s">
        <v>12</v>
      </c>
      <c r="D13" s="5">
        <v>16</v>
      </c>
      <c r="E13" s="6">
        <f>48*D13</f>
        <v>768</v>
      </c>
      <c r="F13" s="7" t="s">
        <v>9</v>
      </c>
    </row>
    <row r="14" spans="1:6">
      <c r="A14" s="14" t="s">
        <v>28</v>
      </c>
      <c r="B14" s="3" t="s">
        <v>7</v>
      </c>
      <c r="C14" s="4" t="s">
        <v>24</v>
      </c>
      <c r="D14" s="5">
        <v>15</v>
      </c>
      <c r="E14" s="6">
        <f>48*D14</f>
        <v>720</v>
      </c>
      <c r="F14" s="7" t="s">
        <v>9</v>
      </c>
    </row>
    <row r="15" spans="1:6">
      <c r="A15" s="8" t="s">
        <v>29</v>
      </c>
      <c r="B15" s="9" t="s">
        <v>14</v>
      </c>
      <c r="C15" s="8" t="s">
        <v>24</v>
      </c>
      <c r="D15" s="8">
        <v>4</v>
      </c>
      <c r="E15" s="8">
        <f>32*D15</f>
        <v>128</v>
      </c>
      <c r="F15" s="13" t="s">
        <v>9</v>
      </c>
    </row>
    <row r="16" spans="1:6">
      <c r="A16" s="15" t="s">
        <v>30</v>
      </c>
      <c r="B16" s="16" t="s">
        <v>31</v>
      </c>
      <c r="C16" s="17" t="s">
        <v>12</v>
      </c>
      <c r="D16" s="18">
        <v>54</v>
      </c>
      <c r="E16" s="19">
        <f>48*D16</f>
        <v>2592</v>
      </c>
      <c r="F16" s="20" t="s">
        <v>32</v>
      </c>
    </row>
    <row r="17" spans="1:8">
      <c r="A17" s="15" t="s">
        <v>33</v>
      </c>
      <c r="B17" s="16" t="s">
        <v>34</v>
      </c>
      <c r="C17" s="17" t="s">
        <v>35</v>
      </c>
      <c r="D17" s="18">
        <v>8</v>
      </c>
      <c r="E17" s="19">
        <f>48*D17</f>
        <v>384</v>
      </c>
      <c r="F17" s="20" t="s">
        <v>36</v>
      </c>
    </row>
    <row r="18" spans="1:8">
      <c r="A18" s="15" t="s">
        <v>37</v>
      </c>
      <c r="B18" s="16" t="s">
        <v>34</v>
      </c>
      <c r="C18" s="17" t="s">
        <v>35</v>
      </c>
      <c r="D18" s="18">
        <v>39</v>
      </c>
      <c r="E18" s="19">
        <f>48*D18</f>
        <v>1872</v>
      </c>
      <c r="F18" s="20" t="s">
        <v>36</v>
      </c>
    </row>
    <row r="19" spans="1:8">
      <c r="A19" s="15"/>
      <c r="B19" s="21"/>
      <c r="C19" s="22"/>
      <c r="D19" s="18"/>
      <c r="E19" s="19"/>
      <c r="F19" s="20"/>
      <c r="G19" s="20"/>
      <c r="H19" s="23"/>
    </row>
    <row r="20" ht="26" spans="1:8">
      <c r="A20" s="24"/>
      <c r="B20" s="25"/>
      <c r="C20" s="14" t="s">
        <v>38</v>
      </c>
      <c r="D20" s="5">
        <f>SUM(D2+D6+D7+D9+D12+D13+D14)</f>
        <v>383</v>
      </c>
      <c r="E20" s="26" t="s">
        <v>39</v>
      </c>
      <c r="F20" s="14">
        <f>E2+E3+E4+E5+E6+E7+E8+E9+E10+E11+E12+E13+E14+E15</f>
        <v>23152</v>
      </c>
    </row>
    <row r="21" ht="27" customHeight="1" spans="1:8">
      <c r="A21" s="27"/>
      <c r="B21" s="25"/>
      <c r="C21" s="6" t="s">
        <v>40</v>
      </c>
      <c r="D21" s="5">
        <f>D3+D4+D5+D8+D10+D11+D15</f>
        <v>149</v>
      </c>
      <c r="E21" s="26" t="s">
        <v>41</v>
      </c>
      <c r="F21" s="14">
        <f>SUM(E16:E19)</f>
        <v>4848</v>
      </c>
    </row>
    <row r="22" ht="30" customHeight="1" spans="1:8">
      <c r="A22" s="27"/>
      <c r="B22" s="25"/>
      <c r="C22" s="28" t="s">
        <v>42</v>
      </c>
      <c r="D22" s="5">
        <f>D16+D17+D18+D19</f>
        <v>101</v>
      </c>
      <c r="E22" s="26" t="s">
        <v>43</v>
      </c>
      <c r="F22" s="14">
        <f>F20+F21</f>
        <v>28000</v>
      </c>
    </row>
    <row r="23" spans="1:8">
      <c r="A23" s="27"/>
      <c r="C23" s="27" t="s">
        <v>44</v>
      </c>
      <c r="D23" s="5">
        <f>D20+D21+D22</f>
        <v>633</v>
      </c>
    </row>
    <row r="24" spans="1:8">
      <c r="A24" s="27"/>
    </row>
    <row r="25" spans="1:8">
      <c r="A25" s="27"/>
    </row>
    <row r="26" spans="1:8">
      <c r="A26" s="27"/>
    </row>
    <row r="27" spans="1:8">
      <c r="A27" s="27"/>
    </row>
    <row r="28" spans="1:8">
      <c r="A28" s="27"/>
    </row>
    <row r="29" spans="1:8">
      <c r="A29" s="27"/>
    </row>
    <row r="30" spans="1:8">
      <c r="A30" s="27"/>
    </row>
    <row r="31" spans="1:8">
      <c r="A31" s="27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陈伟</cp:lastModifiedBy>
  <dcterms:created xsi:type="dcterms:W3CDTF">2025-10-23T07:59:00Z</dcterms:created>
  <dcterms:modified xsi:type="dcterms:W3CDTF">2025-11-06T06:28:41Z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E6DDC25755694F44AC164AE4EE94BC65_13</vt:lpwstr>
  </property>
  <property fmtid="{D5CDD505-2E9C-101B-9397-08002B2CF9AE}" pid="3" name="KSOProductBuildVer">
    <vt:lpwstr>2052-12.1.0.23542</vt:lpwstr>
  </property>
</Properties>
</file>